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1640" activeTab="0"/>
  </bookViews>
  <sheets>
    <sheet name="MWC Engineering Fee Calculator" sheetId="1" r:id="rId1"/>
  </sheets>
  <definedNames>
    <definedName name="_xlnm.Print_Area" localSheetId="0">'MWC Engineering Fee Calculator'!$B$2:$K$67</definedName>
  </definedNames>
  <calcPr fullCalcOnLoad="1"/>
</workbook>
</file>

<file path=xl/sharedStrings.xml><?xml version="1.0" encoding="utf-8"?>
<sst xmlns="http://schemas.openxmlformats.org/spreadsheetml/2006/main" count="11" uniqueCount="11">
  <si>
    <t>ESTIMATED COST OF WORKS</t>
  </si>
  <si>
    <t xml:space="preserve">PERCENTAGE FEE PRINCIPAL CONSULTANT </t>
  </si>
  <si>
    <t>ACTUAL FEE PRINCIPAL CONSULTANT</t>
  </si>
  <si>
    <t>Cost of  Works ($)</t>
  </si>
  <si>
    <t>Percentage Fee (%)</t>
  </si>
  <si>
    <t>Melbourne Water engineering fee scale, Appendix C Fee Scale Coordinates</t>
  </si>
  <si>
    <t>(Melbourne Water engineering fee scale, Appendix C)</t>
  </si>
  <si>
    <t xml:space="preserve">PRINCIPAL CONSULTANT ENGINEERING FEE BASED ON COST OF PROPOSED WORKS </t>
  </si>
  <si>
    <t>Enter works cost here.</t>
  </si>
  <si>
    <t>flat percentage fee of 25% applies.</t>
  </si>
  <si>
    <t>Note: For jobs less than $20,000 a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</si>
</sst>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_-* #,##0_-;\-* #,##0_-;_-* &quot;-&quot;??_-;_-@_-"/>
    <numFmt numFmtId="166" formatCode="0.0%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0"/>
    </font>
    <font>
      <sz val="12"/>
      <name val="Arial"/>
      <family val="0"/>
    </font>
    <font>
      <b/>
      <sz val="12"/>
      <color indexed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55" applyAlignment="1">
      <alignment horizontal="centerContinuous"/>
      <protection/>
    </xf>
    <xf numFmtId="0" fontId="0" fillId="0" borderId="0" xfId="55">
      <alignment/>
      <protection/>
    </xf>
    <xf numFmtId="14" fontId="0" fillId="0" borderId="0" xfId="55" applyNumberFormat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 horizontal="left"/>
      <protection/>
    </xf>
    <xf numFmtId="0" fontId="2" fillId="0" borderId="0" xfId="55" applyFont="1" applyBorder="1" applyAlignment="1" applyProtection="1">
      <alignment horizontal="left" vertical="center"/>
      <protection/>
    </xf>
    <xf numFmtId="0" fontId="2" fillId="0" borderId="0" xfId="55" applyFont="1" applyBorder="1" applyAlignment="1" applyProtection="1">
      <alignment horizontal="left"/>
      <protection/>
    </xf>
    <xf numFmtId="0" fontId="0" fillId="0" borderId="0" xfId="55" applyBorder="1" applyAlignment="1" applyProtection="1">
      <alignment horizontal="centerContinuous"/>
      <protection/>
    </xf>
    <xf numFmtId="0" fontId="0" fillId="0" borderId="0" xfId="0" applyBorder="1" applyAlignment="1" applyProtection="1">
      <alignment/>
      <protection/>
    </xf>
    <xf numFmtId="0" fontId="0" fillId="0" borderId="14" xfId="55" applyBorder="1" applyAlignment="1" applyProtection="1">
      <alignment horizontal="centerContinuous"/>
      <protection/>
    </xf>
    <xf numFmtId="0" fontId="5" fillId="0" borderId="13" xfId="55" applyFont="1" applyBorder="1" applyProtection="1">
      <alignment/>
      <protection/>
    </xf>
    <xf numFmtId="0" fontId="2" fillId="0" borderId="15" xfId="55" applyFont="1" applyBorder="1" applyAlignment="1" applyProtection="1">
      <alignment vertical="center"/>
      <protection/>
    </xf>
    <xf numFmtId="0" fontId="2" fillId="0" borderId="16" xfId="55" applyFont="1" applyBorder="1" applyAlignment="1" applyProtection="1">
      <alignment vertical="center"/>
      <protection/>
    </xf>
    <xf numFmtId="0" fontId="2" fillId="0" borderId="16" xfId="55" applyFont="1" applyBorder="1" applyAlignment="1" applyProtection="1">
      <alignment horizontal="right" vertical="center"/>
      <protection/>
    </xf>
    <xf numFmtId="0" fontId="5" fillId="0" borderId="0" xfId="55" applyFont="1" applyBorder="1" applyProtection="1">
      <alignment/>
      <protection/>
    </xf>
    <xf numFmtId="0" fontId="5" fillId="0" borderId="14" xfId="55" applyFont="1" applyBorder="1" applyProtection="1">
      <alignment/>
      <protection/>
    </xf>
    <xf numFmtId="0" fontId="5" fillId="0" borderId="17" xfId="55" applyFont="1" applyBorder="1" applyAlignment="1" applyProtection="1">
      <alignment vertical="center"/>
      <protection/>
    </xf>
    <xf numFmtId="0" fontId="5" fillId="0" borderId="18" xfId="55" applyFont="1" applyBorder="1" applyAlignment="1" applyProtection="1">
      <alignment vertical="center"/>
      <protection/>
    </xf>
    <xf numFmtId="0" fontId="5" fillId="0" borderId="18" xfId="55" applyFont="1" applyBorder="1" applyAlignment="1" applyProtection="1">
      <alignment horizontal="right" vertical="center"/>
      <protection/>
    </xf>
    <xf numFmtId="10" fontId="5" fillId="0" borderId="19" xfId="55" applyNumberFormat="1" applyFont="1" applyBorder="1" applyAlignment="1" applyProtection="1">
      <alignment horizontal="right" vertical="center"/>
      <protection/>
    </xf>
    <xf numFmtId="0" fontId="0" fillId="0" borderId="13" xfId="55" applyBorder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0" fillId="0" borderId="0" xfId="55" applyFont="1" applyBorder="1" applyProtection="1">
      <alignment/>
      <protection/>
    </xf>
    <xf numFmtId="0" fontId="0" fillId="0" borderId="14" xfId="55" applyBorder="1" applyProtection="1">
      <alignment/>
      <protection/>
    </xf>
    <xf numFmtId="0" fontId="0" fillId="33" borderId="10" xfId="55" applyFont="1" applyFill="1" applyBorder="1" applyProtection="1">
      <alignment/>
      <protection/>
    </xf>
    <xf numFmtId="0" fontId="0" fillId="33" borderId="11" xfId="55" applyFont="1" applyFill="1" applyBorder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3" fillId="0" borderId="13" xfId="55" applyFont="1" applyBorder="1" applyAlignment="1" applyProtection="1">
      <alignment vertical="center"/>
      <protection/>
    </xf>
    <xf numFmtId="0" fontId="0" fillId="33" borderId="20" xfId="55" applyFont="1" applyFill="1" applyBorder="1" applyAlignment="1" applyProtection="1">
      <alignment horizontal="right" vertical="center" wrapText="1"/>
      <protection/>
    </xf>
    <xf numFmtId="3" fontId="0" fillId="33" borderId="21" xfId="55" applyNumberFormat="1" applyFont="1" applyFill="1" applyBorder="1" applyAlignment="1" applyProtection="1">
      <alignment horizontal="center"/>
      <protection/>
    </xf>
    <xf numFmtId="3" fontId="0" fillId="33" borderId="22" xfId="55" applyNumberFormat="1" applyFont="1" applyFill="1" applyBorder="1" applyAlignment="1" applyProtection="1">
      <alignment horizontal="center"/>
      <protection/>
    </xf>
    <xf numFmtId="0" fontId="3" fillId="0" borderId="13" xfId="55" applyFont="1" applyBorder="1" applyAlignment="1" applyProtection="1">
      <alignment horizontal="right" vertical="center"/>
      <protection/>
    </xf>
    <xf numFmtId="0" fontId="0" fillId="33" borderId="23" xfId="55" applyFont="1" applyFill="1" applyBorder="1" applyAlignment="1" applyProtection="1">
      <alignment horizontal="right" vertical="center" wrapText="1"/>
      <protection/>
    </xf>
    <xf numFmtId="0" fontId="0" fillId="33" borderId="24" xfId="55" applyFont="1" applyFill="1" applyBorder="1" applyAlignment="1" applyProtection="1">
      <alignment horizontal="center"/>
      <protection/>
    </xf>
    <xf numFmtId="0" fontId="0" fillId="33" borderId="25" xfId="55" applyFont="1" applyFill="1" applyBorder="1" applyAlignment="1" applyProtection="1">
      <alignment horizontal="center"/>
      <protection/>
    </xf>
    <xf numFmtId="0" fontId="3" fillId="0" borderId="26" xfId="55" applyFont="1" applyBorder="1" applyAlignment="1" applyProtection="1">
      <alignment horizontal="right" vertical="center"/>
      <protection/>
    </xf>
    <xf numFmtId="0" fontId="0" fillId="0" borderId="27" xfId="0" applyBorder="1" applyAlignment="1" applyProtection="1">
      <alignment/>
      <protection/>
    </xf>
    <xf numFmtId="0" fontId="0" fillId="0" borderId="27" xfId="55" applyFont="1" applyBorder="1" applyProtection="1">
      <alignment/>
      <protection/>
    </xf>
    <xf numFmtId="0" fontId="0" fillId="0" borderId="28" xfId="55" applyFont="1" applyBorder="1" applyProtection="1">
      <alignment/>
      <protection/>
    </xf>
    <xf numFmtId="0" fontId="0" fillId="0" borderId="0" xfId="0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3" fontId="0" fillId="0" borderId="11" xfId="55" applyNumberFormat="1" applyFont="1" applyBorder="1" applyProtection="1">
      <alignment/>
      <protection/>
    </xf>
    <xf numFmtId="165" fontId="4" fillId="0" borderId="0" xfId="42" applyNumberFormat="1" applyFont="1" applyAlignment="1" applyProtection="1">
      <alignment/>
      <protection/>
    </xf>
    <xf numFmtId="165" fontId="4" fillId="0" borderId="0" xfId="0" applyNumberFormat="1" applyFont="1" applyAlignment="1" applyProtection="1">
      <alignment/>
      <protection/>
    </xf>
    <xf numFmtId="0" fontId="2" fillId="0" borderId="0" xfId="55" applyFont="1" applyAlignment="1" applyProtection="1">
      <alignment horizontal="left"/>
      <protection/>
    </xf>
    <xf numFmtId="0" fontId="0" fillId="0" borderId="0" xfId="55" applyProtection="1">
      <alignment/>
      <protection/>
    </xf>
    <xf numFmtId="10" fontId="0" fillId="0" borderId="0" xfId="0" applyNumberFormat="1" applyAlignment="1" applyProtection="1">
      <alignment/>
      <protection/>
    </xf>
    <xf numFmtId="164" fontId="2" fillId="34" borderId="21" xfId="44" applyNumberFormat="1" applyFont="1" applyFill="1" applyBorder="1" applyAlignment="1" applyProtection="1">
      <alignment horizontal="right" vertical="center"/>
      <protection locked="0"/>
    </xf>
    <xf numFmtId="0" fontId="40" fillId="0" borderId="0" xfId="55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55" applyFill="1" applyBorder="1" applyProtection="1">
      <alignment/>
      <protection/>
    </xf>
    <xf numFmtId="14" fontId="0" fillId="0" borderId="0" xfId="55" applyNumberFormat="1" applyFill="1" applyBorder="1" applyProtection="1">
      <alignment/>
      <protection/>
    </xf>
    <xf numFmtId="164" fontId="6" fillId="0" borderId="21" xfId="44" applyNumberFormat="1" applyFont="1" applyFill="1" applyBorder="1" applyAlignment="1" applyProtection="1">
      <alignment horizontal="right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FORMULA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35"/>
  <sheetViews>
    <sheetView tabSelected="1" zoomScale="115" zoomScaleNormal="115" zoomScalePageLayoutView="0" workbookViewId="0" topLeftCell="A1">
      <selection activeCell="H5" sqref="H5"/>
    </sheetView>
  </sheetViews>
  <sheetFormatPr defaultColWidth="9.140625" defaultRowHeight="12.75"/>
  <cols>
    <col min="1" max="1" width="3.421875" style="0" customWidth="1"/>
    <col min="2" max="2" width="1.28515625" style="0" customWidth="1"/>
    <col min="3" max="3" width="17.28125" style="0" customWidth="1"/>
    <col min="4" max="4" width="14.00390625" style="0" customWidth="1"/>
    <col min="5" max="7" width="14.140625" style="0" customWidth="1"/>
    <col min="8" max="8" width="16.7109375" style="0" customWidth="1"/>
    <col min="12" max="12" width="2.140625" style="0" customWidth="1"/>
    <col min="13" max="13" width="0" style="43" hidden="1" customWidth="1"/>
    <col min="14" max="14" width="0.13671875" style="43" hidden="1" customWidth="1"/>
    <col min="15" max="15" width="0.2890625" style="43" hidden="1" customWidth="1"/>
    <col min="16" max="16" width="0" style="43" hidden="1" customWidth="1"/>
  </cols>
  <sheetData>
    <row r="1" ht="13.5" thickBot="1"/>
    <row r="2" spans="2:11" ht="12.75">
      <c r="B2" s="4"/>
      <c r="C2" s="5"/>
      <c r="D2" s="5"/>
      <c r="E2" s="5"/>
      <c r="F2" s="5"/>
      <c r="G2" s="5"/>
      <c r="H2" s="5"/>
      <c r="I2" s="5"/>
      <c r="J2" s="5"/>
      <c r="K2" s="6"/>
    </row>
    <row r="3" spans="2:11" ht="15.75">
      <c r="B3" s="7"/>
      <c r="C3" s="8" t="s">
        <v>7</v>
      </c>
      <c r="D3" s="9"/>
      <c r="E3" s="9"/>
      <c r="F3" s="9"/>
      <c r="G3" s="9"/>
      <c r="H3" s="10"/>
      <c r="I3" s="11"/>
      <c r="J3" s="10"/>
      <c r="K3" s="12"/>
    </row>
    <row r="4" spans="2:11" ht="12.75">
      <c r="B4" s="7"/>
      <c r="C4" s="11" t="s">
        <v>6</v>
      </c>
      <c r="D4" s="11"/>
      <c r="E4" s="11"/>
      <c r="F4" s="11"/>
      <c r="G4" s="11"/>
      <c r="H4" s="11"/>
      <c r="I4" s="11"/>
      <c r="J4" s="10"/>
      <c r="K4" s="12"/>
    </row>
    <row r="5" spans="2:11" ht="15.75">
      <c r="B5" s="13"/>
      <c r="C5" s="14"/>
      <c r="D5" s="15"/>
      <c r="E5" s="15"/>
      <c r="F5" s="15"/>
      <c r="G5" s="16" t="s">
        <v>0</v>
      </c>
      <c r="H5" s="51">
        <v>200000</v>
      </c>
      <c r="I5" s="9" t="s">
        <v>8</v>
      </c>
      <c r="J5" s="17"/>
      <c r="K5" s="18"/>
    </row>
    <row r="6" spans="2:11" ht="15">
      <c r="B6" s="13"/>
      <c r="C6" s="19"/>
      <c r="D6" s="20"/>
      <c r="E6" s="20"/>
      <c r="F6" s="20"/>
      <c r="G6" s="21" t="s">
        <v>1</v>
      </c>
      <c r="H6" s="22">
        <f>IF(H5=0,0,IF(H5&lt;E11,10^(LOG10(D12)+(LOG10(H5)-LOG10(D11))*(LOG10(D12)-LOG10(E12))/(LOG10(D11)-LOG10(E11))),IF(H5&lt;F11,10^(LOG10(E12)+(LOG10(H5)-LOG10(E11))*(LOG10(E12)-LOG10(F12))/(LOG10(E11)-LOG10(F11))),10^(LOG10(F12)+(LOG10(H5)-LOG10(F11))*(LOG10(F12)-LOG10(G12))/(LOG10(F11)-LOG10(G11))))))%</f>
        <v>0.12472137375187124</v>
      </c>
      <c r="I6" s="17"/>
      <c r="J6" s="17"/>
      <c r="K6" s="18"/>
    </row>
    <row r="7" spans="2:11" ht="15.75">
      <c r="B7" s="13"/>
      <c r="C7" s="14"/>
      <c r="D7" s="15"/>
      <c r="E7" s="15"/>
      <c r="F7" s="16"/>
      <c r="G7" s="16" t="s">
        <v>2</v>
      </c>
      <c r="H7" s="56">
        <f>H5*H6</f>
        <v>24944.274750374247</v>
      </c>
      <c r="I7" s="17"/>
      <c r="J7" s="17"/>
      <c r="K7" s="18"/>
    </row>
    <row r="8" spans="2:11" ht="15.75">
      <c r="B8" s="23"/>
      <c r="D8" s="53"/>
      <c r="E8" s="53"/>
      <c r="F8" s="54"/>
      <c r="G8" s="55"/>
      <c r="H8" s="52" t="s">
        <v>10</v>
      </c>
      <c r="I8" s="24"/>
      <c r="J8" s="24"/>
      <c r="K8" s="25"/>
    </row>
    <row r="9" spans="2:11" ht="16.5" thickBot="1">
      <c r="B9" s="23"/>
      <c r="C9" s="11"/>
      <c r="D9" s="11"/>
      <c r="E9" s="11"/>
      <c r="F9" s="11"/>
      <c r="G9" s="11"/>
      <c r="H9" s="52" t="s">
        <v>9</v>
      </c>
      <c r="I9" s="11"/>
      <c r="J9" s="11"/>
      <c r="K9" s="27"/>
    </row>
    <row r="10" spans="2:11" ht="12.75">
      <c r="B10" s="23"/>
      <c r="C10" s="28" t="s">
        <v>5</v>
      </c>
      <c r="D10" s="29"/>
      <c r="E10" s="29"/>
      <c r="F10" s="29"/>
      <c r="G10" s="30"/>
      <c r="H10" s="26"/>
      <c r="I10" s="11"/>
      <c r="J10" s="11"/>
      <c r="K10" s="27"/>
    </row>
    <row r="11" spans="2:11" ht="12.75">
      <c r="B11" s="31"/>
      <c r="C11" s="32" t="s">
        <v>3</v>
      </c>
      <c r="D11" s="33">
        <v>20000</v>
      </c>
      <c r="E11" s="33">
        <v>100000</v>
      </c>
      <c r="F11" s="33">
        <v>7000000</v>
      </c>
      <c r="G11" s="34">
        <v>100000000</v>
      </c>
      <c r="H11" s="11"/>
      <c r="I11" s="11"/>
      <c r="J11" s="11"/>
      <c r="K11" s="27"/>
    </row>
    <row r="12" spans="2:11" ht="26.25" thickBot="1">
      <c r="B12" s="35"/>
      <c r="C12" s="36" t="s">
        <v>4</v>
      </c>
      <c r="D12" s="37">
        <v>25</v>
      </c>
      <c r="E12" s="37">
        <v>13.6</v>
      </c>
      <c r="F12" s="37">
        <v>8</v>
      </c>
      <c r="G12" s="38">
        <v>6.45</v>
      </c>
      <c r="H12" s="11"/>
      <c r="I12" s="11"/>
      <c r="J12" s="11"/>
      <c r="K12" s="27"/>
    </row>
    <row r="13" spans="2:11" ht="13.5" thickBot="1">
      <c r="B13" s="39"/>
      <c r="C13" s="40"/>
      <c r="D13" s="40"/>
      <c r="E13" s="40"/>
      <c r="F13" s="40"/>
      <c r="G13" s="41"/>
      <c r="H13" s="41"/>
      <c r="I13" s="40"/>
      <c r="J13" s="40"/>
      <c r="K13" s="42"/>
    </row>
    <row r="27" ht="13.5" thickBot="1"/>
    <row r="28" spans="14:15" ht="12.75">
      <c r="N28" s="50">
        <v>0.25</v>
      </c>
      <c r="O28" s="45">
        <v>20000</v>
      </c>
    </row>
    <row r="29" spans="14:15" ht="12.75">
      <c r="N29" s="50">
        <f>N28-0.01</f>
        <v>0.24</v>
      </c>
      <c r="O29" s="46">
        <v>22100</v>
      </c>
    </row>
    <row r="30" spans="14:15" ht="12.75">
      <c r="N30" s="50">
        <f aca="true" t="shared" si="0" ref="N30:N39">N29-0.01</f>
        <v>0.22999999999999998</v>
      </c>
      <c r="O30" s="46">
        <v>24700</v>
      </c>
    </row>
    <row r="31" spans="14:15" ht="12.75">
      <c r="N31" s="50">
        <f t="shared" si="0"/>
        <v>0.21999999999999997</v>
      </c>
      <c r="O31" s="46">
        <v>28000</v>
      </c>
    </row>
    <row r="32" spans="14:15" ht="12.75">
      <c r="N32" s="50">
        <f t="shared" si="0"/>
        <v>0.20999999999999996</v>
      </c>
      <c r="O32" s="46">
        <v>31700</v>
      </c>
    </row>
    <row r="33" spans="14:15" ht="12.75">
      <c r="N33" s="50">
        <f t="shared" si="0"/>
        <v>0.19999999999999996</v>
      </c>
      <c r="O33" s="46">
        <v>35700</v>
      </c>
    </row>
    <row r="34" spans="14:15" ht="12.75">
      <c r="N34" s="50">
        <f t="shared" si="0"/>
        <v>0.18999999999999995</v>
      </c>
      <c r="O34" s="46">
        <v>41300</v>
      </c>
    </row>
    <row r="35" spans="14:15" ht="12.75">
      <c r="N35" s="50">
        <f t="shared" si="0"/>
        <v>0.17999999999999994</v>
      </c>
      <c r="O35" s="46">
        <v>47000</v>
      </c>
    </row>
    <row r="36" spans="14:15" ht="12.75">
      <c r="N36" s="50">
        <f t="shared" si="0"/>
        <v>0.16999999999999993</v>
      </c>
      <c r="O36" s="46">
        <v>55000</v>
      </c>
    </row>
    <row r="37" spans="14:15" ht="12.75">
      <c r="N37" s="50">
        <f t="shared" si="0"/>
        <v>0.15999999999999992</v>
      </c>
      <c r="O37" s="46">
        <v>65000</v>
      </c>
    </row>
    <row r="38" spans="14:15" ht="12.75">
      <c r="N38" s="50">
        <f t="shared" si="0"/>
        <v>0.1499999999999999</v>
      </c>
      <c r="O38" s="46">
        <v>77000</v>
      </c>
    </row>
    <row r="39" spans="14:15" ht="13.5" thickBot="1">
      <c r="N39" s="50">
        <f t="shared" si="0"/>
        <v>0.1399999999999999</v>
      </c>
      <c r="O39" s="46">
        <v>92000</v>
      </c>
    </row>
    <row r="40" spans="14:15" ht="12.75">
      <c r="N40" s="50">
        <v>0.136</v>
      </c>
      <c r="O40" s="45">
        <v>100000</v>
      </c>
    </row>
    <row r="41" spans="14:15" ht="12.75">
      <c r="N41" s="50">
        <v>0.13</v>
      </c>
      <c r="O41" s="46">
        <v>140000</v>
      </c>
    </row>
    <row r="42" spans="14:15" ht="12.75">
      <c r="N42" s="50">
        <v>0.125</v>
      </c>
      <c r="O42" s="46">
        <v>190000</v>
      </c>
    </row>
    <row r="43" spans="14:15" ht="12.75">
      <c r="N43" s="50">
        <f>N41-0.01</f>
        <v>0.12000000000000001</v>
      </c>
      <c r="O43" s="46">
        <v>260000</v>
      </c>
    </row>
    <row r="44" spans="14:15" ht="12.75">
      <c r="N44" s="50">
        <f>N43-0.01</f>
        <v>0.11000000000000001</v>
      </c>
      <c r="O44" s="46">
        <v>520000</v>
      </c>
    </row>
    <row r="45" spans="14:15" ht="12.75">
      <c r="N45" s="50">
        <f>N44-0.01</f>
        <v>0.10000000000000002</v>
      </c>
      <c r="O45" s="46">
        <v>1100000</v>
      </c>
    </row>
    <row r="46" spans="14:15" ht="12.75">
      <c r="N46" s="50">
        <f>N45-0.01</f>
        <v>0.09000000000000002</v>
      </c>
      <c r="O46" s="46">
        <v>2700000</v>
      </c>
    </row>
    <row r="47" spans="14:15" ht="13.5" thickBot="1">
      <c r="N47" s="50">
        <v>0.0816</v>
      </c>
      <c r="O47" s="46">
        <v>6000000</v>
      </c>
    </row>
    <row r="48" spans="14:15" ht="12.75">
      <c r="N48" s="50">
        <f>N46-0.01</f>
        <v>0.08000000000000003</v>
      </c>
      <c r="O48" s="45">
        <v>7000000</v>
      </c>
    </row>
    <row r="49" spans="14:15" ht="12.75">
      <c r="N49" s="50">
        <v>0.0791</v>
      </c>
      <c r="O49" s="46">
        <v>8000000</v>
      </c>
    </row>
    <row r="50" spans="14:15" ht="13.5" thickBot="1">
      <c r="N50" s="50">
        <f>N48-0.01</f>
        <v>0.07000000000000003</v>
      </c>
      <c r="O50" s="47">
        <v>35000000</v>
      </c>
    </row>
    <row r="51" spans="14:15" ht="12.75">
      <c r="N51" s="50">
        <v>0.0645</v>
      </c>
      <c r="O51" s="45">
        <v>100000000</v>
      </c>
    </row>
    <row r="52" ht="12.75">
      <c r="N52" s="44"/>
    </row>
    <row r="53" ht="12.75">
      <c r="N53" s="44"/>
    </row>
    <row r="54" ht="12.75">
      <c r="N54" s="44"/>
    </row>
    <row r="55" ht="12.75">
      <c r="N55" s="44"/>
    </row>
    <row r="56" ht="12.75">
      <c r="N56" s="44"/>
    </row>
    <row r="57" ht="12.75">
      <c r="N57" s="44"/>
    </row>
    <row r="58" ht="12.75">
      <c r="N58" s="44"/>
    </row>
    <row r="63" ht="15.75">
      <c r="N63" s="48"/>
    </row>
    <row r="64" ht="12.75">
      <c r="N64" s="49"/>
    </row>
    <row r="65" ht="12.75">
      <c r="N65" s="49"/>
    </row>
    <row r="129" spans="3:8" ht="12.75">
      <c r="C129" s="1"/>
      <c r="D129" s="1"/>
      <c r="E129" s="1"/>
      <c r="F129" s="1"/>
      <c r="G129" s="1"/>
      <c r="H129" s="1"/>
    </row>
    <row r="130" spans="3:8" ht="12.75">
      <c r="C130" s="2"/>
      <c r="D130" s="2"/>
      <c r="E130" s="2"/>
      <c r="F130" s="2"/>
      <c r="G130" s="2"/>
      <c r="H130" s="2"/>
    </row>
    <row r="131" spans="3:8" ht="12.75">
      <c r="C131" s="2"/>
      <c r="D131" s="2"/>
      <c r="E131" s="2"/>
      <c r="F131" s="2"/>
      <c r="G131" s="3"/>
      <c r="H131" s="2"/>
    </row>
    <row r="135" ht="12.75">
      <c r="A135" s="2"/>
    </row>
  </sheetData>
  <sheetProtection password="A818" sheet="1" objects="1" scenarios="1" selectLockedCells="1"/>
  <printOptions horizontalCentered="1" verticalCentered="1"/>
  <pageMargins left="0.2362204724409449" right="0.26" top="0.31496062992125984" bottom="0.4724409448818898" header="0.2362204724409449" footer="0.5118110236220472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Coomes Consulting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Professional Fees</dc:title>
  <dc:subject/>
  <dc:creator>Prentice</dc:creator>
  <cp:keywords/>
  <dc:description/>
  <cp:lastModifiedBy>Tom Price</cp:lastModifiedBy>
  <cp:lastPrinted>2005-08-08T23:44:37Z</cp:lastPrinted>
  <dcterms:created xsi:type="dcterms:W3CDTF">2004-05-24T07:10:21Z</dcterms:created>
  <dcterms:modified xsi:type="dcterms:W3CDTF">2013-09-08T23:25:16Z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ategory0">
    <vt:lpwstr>Tools</vt:lpwstr>
  </property>
  <property fmtid="{D5CDD505-2E9C-101B-9397-08002B2CF9AE}" pid="4" name="DocumentCategory">
    <vt:lpwstr>70;#Planning and building - Form</vt:lpwstr>
  </property>
  <property fmtid="{D5CDD505-2E9C-101B-9397-08002B2CF9AE}" pid="5" name="Category document">
    <vt:lpwstr>Tools</vt:lpwstr>
  </property>
  <property fmtid="{D5CDD505-2E9C-101B-9397-08002B2CF9AE}" pid="6" name="Order">
    <vt:lpwstr>53000.0000000000</vt:lpwstr>
  </property>
  <property fmtid="{D5CDD505-2E9C-101B-9397-08002B2CF9AE}" pid="7" name="xd_Signature">
    <vt:lpwstr/>
  </property>
  <property fmtid="{D5CDD505-2E9C-101B-9397-08002B2CF9AE}" pid="8" name="TemplateUrl">
    <vt:lpwstr/>
  </property>
  <property fmtid="{D5CDD505-2E9C-101B-9397-08002B2CF9AE}" pid="9" name="xd_ProgID">
    <vt:lpwstr/>
  </property>
  <property fmtid="{D5CDD505-2E9C-101B-9397-08002B2CF9AE}" pid="10" name="PublishingStartDate">
    <vt:lpwstr/>
  </property>
  <property fmtid="{D5CDD505-2E9C-101B-9397-08002B2CF9AE}" pid="11" name="PublishingExpirationDate">
    <vt:lpwstr/>
  </property>
  <property fmtid="{D5CDD505-2E9C-101B-9397-08002B2CF9AE}" pid="12" name="Fact sheets">
    <vt:lpwstr/>
  </property>
  <property fmtid="{D5CDD505-2E9C-101B-9397-08002B2CF9AE}" pid="13" name="Project code">
    <vt:lpwstr/>
  </property>
  <property fmtid="{D5CDD505-2E9C-101B-9397-08002B2CF9AE}" pid="14" name="DocumentDate">
    <vt:lpwstr/>
  </property>
  <property fmtid="{D5CDD505-2E9C-101B-9397-08002B2CF9AE}" pid="15" name="DocumentSortOrder">
    <vt:lpwstr/>
  </property>
  <property fmtid="{D5CDD505-2E9C-101B-9397-08002B2CF9AE}" pid="16" name="_dlc_Exempt">
    <vt:lpwstr/>
  </property>
  <property fmtid="{D5CDD505-2E9C-101B-9397-08002B2CF9AE}" pid="17" name="_SourceUrl">
    <vt:lpwstr/>
  </property>
  <property fmtid="{D5CDD505-2E9C-101B-9397-08002B2CF9AE}" pid="18" name="_SharedFileIndex">
    <vt:lpwstr/>
  </property>
</Properties>
</file>